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viceBandung\Desktop\"/>
    </mc:Choice>
  </mc:AlternateContent>
  <bookViews>
    <workbookView xWindow="0" yWindow="0" windowWidth="20490" windowHeight="78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1" l="1"/>
  <c r="D17" i="1"/>
  <c r="E17" i="1"/>
  <c r="F17" i="1"/>
  <c r="G17" i="1"/>
  <c r="L16" i="1"/>
  <c r="L15" i="1" l="1"/>
  <c r="L14" i="1" l="1"/>
  <c r="L12" i="1" l="1"/>
  <c r="K12" i="1"/>
  <c r="L11" i="1" l="1"/>
  <c r="K11" i="1"/>
  <c r="L10" i="1" l="1"/>
  <c r="L9" i="1" l="1"/>
  <c r="L8" i="1" l="1"/>
</calcChain>
</file>

<file path=xl/sharedStrings.xml><?xml version="1.0" encoding="utf-8"?>
<sst xmlns="http://schemas.openxmlformats.org/spreadsheetml/2006/main" count="46" uniqueCount="37">
  <si>
    <t>รายการ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</si>
  <si>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</si>
  <si>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</si>
  <si>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</si>
  <si>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</si>
  <si>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</si>
  <si>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</si>
  <si>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</si>
  <si>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</si>
  <si>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</si>
  <si>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</si>
  <si>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</si>
  <si>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</si>
  <si>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</si>
  <si>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รวมรายรับ</t>
  </si>
  <si>
    <t>รวมรายจ่าย</t>
  </si>
  <si>
    <t>รวมค่าใช้จ่าย</t>
  </si>
  <si>
    <t>รวมรายได้</t>
  </si>
  <si>
    <t>กำไรขั้นต้น</t>
  </si>
  <si>
    <t>ทุนเรือนหุ้น</t>
  </si>
  <si>
    <t>สมาชิก</t>
  </si>
  <si>
    <t>เงินสด</t>
  </si>
  <si>
    <t>สินทรัพย์</t>
  </si>
  <si>
    <t>หนีสิน</t>
  </si>
  <si>
    <t>ทุน</t>
  </si>
  <si>
    <t>ออมทรัพย์</t>
  </si>
  <si>
    <t>รายงานฐานะการเงิน สหกรณ์เครดิตยูเนี่ยนบ้านดุงสามัคคี จำกัด ปี พ.ศ.2562</t>
  </si>
  <si>
    <t>สามัญ</t>
  </si>
  <si>
    <t>ในมือ</t>
  </si>
  <si>
    <t>บาท</t>
  </si>
  <si>
    <t>จ่ายเงินกู้</t>
  </si>
  <si>
    <t>ล้านบาท</t>
  </si>
  <si>
    <t>ประจำ</t>
  </si>
  <si>
    <t>(นายบุญมี  มณีรัตน์)</t>
  </si>
  <si>
    <t>ผู้จัดการ</t>
  </si>
  <si>
    <t>วันที่ 6 มกราคม 2563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</si>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</sst>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188" fontId="2" fillId="0" borderId="0" xfId="0" applyNumberFormat="1" applyFont="1"/>
    <xf numFmtId="188" fontId="3" fillId="0" borderId="0" xfId="0" applyNumberFormat="1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88" fontId="3" fillId="3" borderId="1" xfId="1" applyNumberFormat="1" applyFont="1" applyFill="1" applyBorder="1"/>
    <xf numFmtId="188" fontId="2" fillId="3" borderId="1" xfId="1" applyNumberFormat="1" applyFont="1" applyFill="1" applyBorder="1"/>
    <xf numFmtId="188" fontId="6" fillId="3" borderId="1" xfId="1" applyNumberFormat="1" applyFont="1" applyFill="1" applyBorder="1"/>
    <xf numFmtId="0" fontId="5" fillId="3" borderId="1" xfId="0" applyFont="1" applyFill="1" applyBorder="1"/>
    <xf numFmtId="0" fontId="4" fillId="3" borderId="2" xfId="0" applyFont="1" applyFill="1" applyBorder="1"/>
    <xf numFmtId="188" fontId="3" fillId="3" borderId="2" xfId="1" applyNumberFormat="1" applyFont="1" applyFill="1" applyBorder="1"/>
    <xf numFmtId="188" fontId="6" fillId="3" borderId="2" xfId="1" applyNumberFormat="1" applyFont="1" applyFill="1" applyBorder="1"/>
    <xf numFmtId="0" fontId="4" fillId="4" borderId="5" xfId="0" applyFont="1" applyFill="1" applyBorder="1" applyAlignment="1">
      <alignment horizontal="center"/>
    </xf>
    <xf numFmtId="188" fontId="4" fillId="4" borderId="3" xfId="1" applyNumberFormat="1" applyFont="1" applyFill="1" applyBorder="1"/>
    <xf numFmtId="188" fontId="5" fillId="4" borderId="3" xfId="0" applyNumberFormat="1" applyFont="1" applyFill="1" applyBorder="1"/>
    <xf numFmtId="188" fontId="4" fillId="4" borderId="3" xfId="0" applyNumberFormat="1" applyFont="1" applyFill="1" applyBorder="1"/>
    <xf numFmtId="188" fontId="7" fillId="4" borderId="4" xfId="1" applyNumberFormat="1" applyFont="1" applyFill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" sqref="A2:N2"/>
    </sheetView>
  </sheetViews>
  <sheetFormatPr defaultRowHeight="23.25" x14ac:dyDescent="0.5"/>
  <cols>
    <col min="1" max="1" width="7.75" style="1" customWidth="1"/>
    <col min="2" max="2" width="6.125" style="1" customWidth="1"/>
    <col min="3" max="3" width="7.75" style="1" customWidth="1"/>
    <col min="4" max="4" width="9.625" style="1" customWidth="1"/>
    <col min="5" max="5" width="9.75" style="1" customWidth="1"/>
    <col min="6" max="6" width="9.375" style="1" customWidth="1"/>
    <col min="7" max="7" width="9.625" style="1" customWidth="1"/>
    <col min="8" max="9" width="10.75" style="1" customWidth="1"/>
    <col min="10" max="10" width="11" style="1" customWidth="1"/>
    <col min="11" max="11" width="10.625" style="1" customWidth="1"/>
    <col min="12" max="12" width="9.75" style="1" customWidth="1"/>
    <col min="13" max="13" width="7.875" style="1" customWidth="1"/>
    <col min="14" max="14" width="9.375" style="1" customWidth="1"/>
    <col min="15" max="16384" width="9" style="1"/>
  </cols>
  <sheetData>
    <row r="1" spans="1:14" x14ac:dyDescent="0.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5">
      <c r="A3" s="7" t="s">
        <v>32</v>
      </c>
      <c r="B3" s="7" t="s">
        <v>20</v>
      </c>
      <c r="C3" s="7" t="s">
        <v>21</v>
      </c>
      <c r="D3" s="7" t="s">
        <v>14</v>
      </c>
      <c r="E3" s="7" t="s">
        <v>15</v>
      </c>
      <c r="F3" s="7" t="s">
        <v>17</v>
      </c>
      <c r="G3" s="7" t="s">
        <v>16</v>
      </c>
      <c r="H3" s="7" t="s">
        <v>22</v>
      </c>
      <c r="I3" s="7" t="s">
        <v>23</v>
      </c>
      <c r="J3" s="7" t="s">
        <v>24</v>
      </c>
      <c r="K3" s="7" t="s">
        <v>19</v>
      </c>
      <c r="L3" s="7" t="s">
        <v>25</v>
      </c>
      <c r="M3" s="7" t="s">
        <v>30</v>
      </c>
      <c r="N3" s="7" t="s">
        <v>18</v>
      </c>
    </row>
    <row r="4" spans="1:14" x14ac:dyDescent="0.5">
      <c r="A4" s="7" t="s">
        <v>1</v>
      </c>
      <c r="B4" s="7" t="s">
        <v>27</v>
      </c>
      <c r="C4" s="7" t="s">
        <v>28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29</v>
      </c>
      <c r="I4" s="7" t="s">
        <v>29</v>
      </c>
      <c r="J4" s="7" t="s">
        <v>29</v>
      </c>
      <c r="K4" s="7" t="s">
        <v>29</v>
      </c>
      <c r="L4" s="7" t="s">
        <v>29</v>
      </c>
      <c r="M4" s="7" t="s">
        <v>31</v>
      </c>
      <c r="N4" s="7" t="s">
        <v>29</v>
      </c>
    </row>
    <row r="5" spans="1:14" x14ac:dyDescent="0.5">
      <c r="A5" s="8" t="s">
        <v>2</v>
      </c>
      <c r="B5" s="9">
        <v>5089</v>
      </c>
      <c r="C5" s="9">
        <v>394920</v>
      </c>
      <c r="D5" s="9">
        <v>36763738</v>
      </c>
      <c r="E5" s="9">
        <v>37102639</v>
      </c>
      <c r="F5" s="9">
        <v>708114</v>
      </c>
      <c r="G5" s="9">
        <v>262173</v>
      </c>
      <c r="H5" s="9">
        <v>309123984</v>
      </c>
      <c r="I5" s="9">
        <v>103467684</v>
      </c>
      <c r="J5" s="9">
        <v>205205882</v>
      </c>
      <c r="K5" s="9">
        <v>171559533</v>
      </c>
      <c r="L5" s="9">
        <v>98528883</v>
      </c>
      <c r="M5" s="9">
        <v>193</v>
      </c>
      <c r="N5" s="9">
        <v>450417</v>
      </c>
    </row>
    <row r="6" spans="1:14" x14ac:dyDescent="0.5">
      <c r="A6" s="8" t="s">
        <v>3</v>
      </c>
      <c r="B6" s="9">
        <v>5087</v>
      </c>
      <c r="C6" s="9">
        <v>475413</v>
      </c>
      <c r="D6" s="9">
        <v>25493056</v>
      </c>
      <c r="E6" s="9">
        <v>26317564</v>
      </c>
      <c r="F6" s="9">
        <v>1316959</v>
      </c>
      <c r="G6" s="9">
        <v>411958</v>
      </c>
      <c r="H6" s="9">
        <v>312169158</v>
      </c>
      <c r="I6" s="9">
        <v>105168703</v>
      </c>
      <c r="J6" s="9">
        <v>205459699</v>
      </c>
      <c r="K6" s="9">
        <v>171673835</v>
      </c>
      <c r="L6" s="9">
        <v>99451943</v>
      </c>
      <c r="M6" s="9">
        <v>194</v>
      </c>
      <c r="N6" s="9">
        <v>1540756</v>
      </c>
    </row>
    <row r="7" spans="1:14" x14ac:dyDescent="0.5">
      <c r="A7" s="8" t="s">
        <v>4</v>
      </c>
      <c r="B7" s="9">
        <v>5090</v>
      </c>
      <c r="C7" s="9">
        <v>365846</v>
      </c>
      <c r="D7" s="9">
        <v>46137067</v>
      </c>
      <c r="E7" s="9">
        <v>47254409</v>
      </c>
      <c r="F7" s="9">
        <v>1500257</v>
      </c>
      <c r="G7" s="9">
        <v>492482</v>
      </c>
      <c r="H7" s="9">
        <v>305329949</v>
      </c>
      <c r="I7" s="9">
        <v>107379482</v>
      </c>
      <c r="J7" s="9">
        <v>195132986</v>
      </c>
      <c r="K7" s="9">
        <v>173155698</v>
      </c>
      <c r="L7" s="10">
        <v>100823688</v>
      </c>
      <c r="M7" s="9">
        <v>193</v>
      </c>
      <c r="N7" s="9">
        <v>2817481</v>
      </c>
    </row>
    <row r="8" spans="1:14" x14ac:dyDescent="0.5">
      <c r="A8" s="8" t="s">
        <v>5</v>
      </c>
      <c r="B8" s="9">
        <v>5112</v>
      </c>
      <c r="C8" s="9">
        <v>474636</v>
      </c>
      <c r="D8" s="9">
        <v>25570266</v>
      </c>
      <c r="E8" s="9">
        <v>26700051</v>
      </c>
      <c r="F8" s="9">
        <v>1547885</v>
      </c>
      <c r="G8" s="9">
        <v>309311</v>
      </c>
      <c r="H8" s="9">
        <v>303423516</v>
      </c>
      <c r="I8" s="9">
        <v>104209289</v>
      </c>
      <c r="J8" s="9">
        <v>194971782</v>
      </c>
      <c r="K8" s="9">
        <v>173021559</v>
      </c>
      <c r="L8" s="9">
        <f>19633212+5524126+56263705+16015422</f>
        <v>97436465</v>
      </c>
      <c r="M8" s="9">
        <v>190</v>
      </c>
      <c r="N8" s="9">
        <v>4242444</v>
      </c>
    </row>
    <row r="9" spans="1:14" x14ac:dyDescent="0.5">
      <c r="A9" s="8" t="s">
        <v>6</v>
      </c>
      <c r="B9" s="9">
        <v>5126</v>
      </c>
      <c r="C9" s="9">
        <v>458746</v>
      </c>
      <c r="D9" s="9">
        <v>25225702</v>
      </c>
      <c r="E9" s="9">
        <v>26354194</v>
      </c>
      <c r="F9" s="9">
        <v>1481695</v>
      </c>
      <c r="G9" s="9">
        <v>369093</v>
      </c>
      <c r="H9" s="9">
        <v>304475886</v>
      </c>
      <c r="I9" s="9">
        <v>103243355</v>
      </c>
      <c r="J9" s="9">
        <v>195873972</v>
      </c>
      <c r="K9" s="9">
        <v>173968995</v>
      </c>
      <c r="L9" s="9">
        <f>18869956+4395280+56519616+16154857</f>
        <v>95939709</v>
      </c>
      <c r="M9" s="9">
        <v>190</v>
      </c>
      <c r="N9" s="9">
        <v>5358559</v>
      </c>
    </row>
    <row r="10" spans="1:14" x14ac:dyDescent="0.5">
      <c r="A10" s="8" t="s">
        <v>7</v>
      </c>
      <c r="B10" s="9">
        <v>5108</v>
      </c>
      <c r="C10" s="9">
        <v>445963</v>
      </c>
      <c r="D10" s="9">
        <v>40157232</v>
      </c>
      <c r="E10" s="9">
        <v>41483150</v>
      </c>
      <c r="F10" s="9">
        <v>1703431</v>
      </c>
      <c r="G10" s="9">
        <v>390296</v>
      </c>
      <c r="H10" s="9">
        <v>308273724</v>
      </c>
      <c r="I10" s="9">
        <v>104152644</v>
      </c>
      <c r="J10" s="9">
        <v>196878913</v>
      </c>
      <c r="K10" s="9">
        <v>175982990</v>
      </c>
      <c r="L10" s="9">
        <f>18880946+4351536+57425268+15856461</f>
        <v>96514211</v>
      </c>
      <c r="M10" s="9">
        <v>194</v>
      </c>
      <c r="N10" s="9">
        <v>7242166</v>
      </c>
    </row>
    <row r="11" spans="1:14" x14ac:dyDescent="0.5">
      <c r="A11" s="8" t="s">
        <v>8</v>
      </c>
      <c r="B11" s="9">
        <v>5115</v>
      </c>
      <c r="C11" s="9">
        <v>469979</v>
      </c>
      <c r="D11" s="9">
        <v>25635801</v>
      </c>
      <c r="E11" s="9">
        <v>26693693</v>
      </c>
      <c r="F11" s="9">
        <v>1480207</v>
      </c>
      <c r="G11" s="9">
        <v>398299</v>
      </c>
      <c r="H11" s="9">
        <v>312241008</v>
      </c>
      <c r="I11" s="9">
        <v>105191639</v>
      </c>
      <c r="J11" s="9">
        <v>198158892</v>
      </c>
      <c r="K11" s="9">
        <f>176416624+1052180</f>
        <v>177468804</v>
      </c>
      <c r="L11" s="9">
        <f>18482779+4098723+59931399+14474363</f>
        <v>96987264</v>
      </c>
      <c r="M11" s="9">
        <v>197</v>
      </c>
      <c r="N11" s="9">
        <v>8890476</v>
      </c>
    </row>
    <row r="12" spans="1:14" x14ac:dyDescent="0.5">
      <c r="A12" s="8" t="s">
        <v>9</v>
      </c>
      <c r="B12" s="9">
        <v>5122</v>
      </c>
      <c r="C12" s="9">
        <v>453630</v>
      </c>
      <c r="D12" s="9">
        <v>22280205</v>
      </c>
      <c r="E12" s="9">
        <v>23436582</v>
      </c>
      <c r="F12" s="9">
        <v>1635902</v>
      </c>
      <c r="G12" s="9">
        <v>495873</v>
      </c>
      <c r="H12" s="9">
        <v>319159269</v>
      </c>
      <c r="I12" s="9">
        <v>107317586</v>
      </c>
      <c r="J12" s="9">
        <v>201809149</v>
      </c>
      <c r="K12" s="9">
        <f>180124098+1131730</f>
        <v>181255828</v>
      </c>
      <c r="L12" s="9">
        <f>18485669+4187918+665447+61473755+14417879</f>
        <v>99230668</v>
      </c>
      <c r="M12" s="9">
        <v>196</v>
      </c>
      <c r="N12" s="11">
        <v>10032534</v>
      </c>
    </row>
    <row r="13" spans="1:14" x14ac:dyDescent="0.5">
      <c r="A13" s="8" t="s">
        <v>10</v>
      </c>
      <c r="B13" s="9">
        <v>5112</v>
      </c>
      <c r="C13" s="9">
        <v>442956</v>
      </c>
      <c r="D13" s="9">
        <v>24579608</v>
      </c>
      <c r="E13" s="9">
        <v>25922023</v>
      </c>
      <c r="F13" s="9">
        <v>1649174</v>
      </c>
      <c r="G13" s="9">
        <v>317433</v>
      </c>
      <c r="H13" s="9">
        <v>318432456</v>
      </c>
      <c r="I13" s="9">
        <v>101988327</v>
      </c>
      <c r="J13" s="9">
        <v>205091458</v>
      </c>
      <c r="K13" s="9">
        <v>183909757</v>
      </c>
      <c r="L13" s="9">
        <v>95070333</v>
      </c>
      <c r="M13" s="9">
        <v>194</v>
      </c>
      <c r="N13" s="11">
        <v>11352671</v>
      </c>
    </row>
    <row r="14" spans="1:14" x14ac:dyDescent="0.5">
      <c r="A14" s="8" t="s">
        <v>11</v>
      </c>
      <c r="B14" s="9">
        <v>5140</v>
      </c>
      <c r="C14" s="9">
        <v>461819</v>
      </c>
      <c r="D14" s="9">
        <v>22744806</v>
      </c>
      <c r="E14" s="9">
        <v>23806388</v>
      </c>
      <c r="F14" s="9">
        <v>1434107</v>
      </c>
      <c r="G14" s="9">
        <v>353712</v>
      </c>
      <c r="H14" s="9">
        <v>324010454</v>
      </c>
      <c r="I14" s="9">
        <v>102847660</v>
      </c>
      <c r="J14" s="9">
        <v>208217440</v>
      </c>
      <c r="K14" s="9">
        <v>187175022</v>
      </c>
      <c r="L14" s="9">
        <f>17931587+58961930+13860948+3979165</f>
        <v>94733630</v>
      </c>
      <c r="M14" s="9">
        <v>194</v>
      </c>
      <c r="N14" s="11">
        <v>12945353</v>
      </c>
    </row>
    <row r="15" spans="1:14" x14ac:dyDescent="0.5">
      <c r="A15" s="12" t="s">
        <v>12</v>
      </c>
      <c r="B15" s="9">
        <v>5139</v>
      </c>
      <c r="C15" s="9">
        <v>481366</v>
      </c>
      <c r="D15" s="9">
        <v>32442451</v>
      </c>
      <c r="E15" s="9">
        <v>33536641</v>
      </c>
      <c r="F15" s="9">
        <v>1514092</v>
      </c>
      <c r="G15" s="9">
        <v>400353</v>
      </c>
      <c r="H15" s="9">
        <v>329466014</v>
      </c>
      <c r="I15" s="9">
        <v>106447891</v>
      </c>
      <c r="J15" s="9">
        <v>208956199</v>
      </c>
      <c r="K15" s="9">
        <v>187479563</v>
      </c>
      <c r="L15" s="9">
        <f>18005714+4414868+63127254+12286224</f>
        <v>97834060</v>
      </c>
      <c r="M15" s="9">
        <v>198</v>
      </c>
      <c r="N15" s="11">
        <v>14061924</v>
      </c>
    </row>
    <row r="16" spans="1:14" ht="24" thickBot="1" x14ac:dyDescent="0.55000000000000004">
      <c r="A16" s="13" t="s">
        <v>13</v>
      </c>
      <c r="B16" s="14">
        <v>5134</v>
      </c>
      <c r="C16" s="14">
        <v>433032</v>
      </c>
      <c r="D16" s="14">
        <v>46821516</v>
      </c>
      <c r="E16" s="14">
        <v>47745910</v>
      </c>
      <c r="F16" s="14">
        <v>1599867</v>
      </c>
      <c r="G16" s="14">
        <v>723808</v>
      </c>
      <c r="H16" s="14">
        <v>334188686</v>
      </c>
      <c r="I16" s="14">
        <v>107755241</v>
      </c>
      <c r="J16" s="14">
        <v>211471782</v>
      </c>
      <c r="K16" s="14">
        <v>190056718</v>
      </c>
      <c r="L16" s="14">
        <f>92911400-678322</f>
        <v>92233078</v>
      </c>
      <c r="M16" s="14">
        <v>200</v>
      </c>
      <c r="N16" s="15">
        <v>14961663</v>
      </c>
    </row>
    <row r="17" spans="1:14" ht="24" thickBot="1" x14ac:dyDescent="0.55000000000000004">
      <c r="A17" s="16" t="s">
        <v>36</v>
      </c>
      <c r="B17" s="17">
        <v>5134</v>
      </c>
      <c r="C17" s="17">
        <v>433032</v>
      </c>
      <c r="D17" s="18">
        <f>SUM(D5:D16)</f>
        <v>373851448</v>
      </c>
      <c r="E17" s="18">
        <f>SUM(E5:E16)</f>
        <v>386353244</v>
      </c>
      <c r="F17" s="18">
        <f>SUM(F5:F16)</f>
        <v>17571690</v>
      </c>
      <c r="G17" s="19">
        <f>SUM(G5:G16)</f>
        <v>4924791</v>
      </c>
      <c r="H17" s="17">
        <v>334188686</v>
      </c>
      <c r="I17" s="17">
        <v>107755241</v>
      </c>
      <c r="J17" s="17">
        <v>211471782</v>
      </c>
      <c r="K17" s="17">
        <v>190056718</v>
      </c>
      <c r="L17" s="17">
        <f>92911400-678322</f>
        <v>92233078</v>
      </c>
      <c r="M17" s="17">
        <v>200</v>
      </c>
      <c r="N17" s="20">
        <v>14961663</v>
      </c>
    </row>
    <row r="18" spans="1:14" x14ac:dyDescent="0.5">
      <c r="F18" s="2"/>
    </row>
    <row r="19" spans="1:14" x14ac:dyDescent="0.5">
      <c r="F19" s="3"/>
      <c r="K19" s="4" t="s">
        <v>33</v>
      </c>
      <c r="L19" s="4"/>
    </row>
    <row r="20" spans="1:14" x14ac:dyDescent="0.5">
      <c r="K20" s="4" t="s">
        <v>34</v>
      </c>
      <c r="L20" s="4"/>
    </row>
    <row r="21" spans="1:14" x14ac:dyDescent="0.5">
      <c r="K21" s="4" t="s">
        <v>35</v>
      </c>
      <c r="L21" s="4"/>
    </row>
  </sheetData>
  <mergeCells count="5">
    <mergeCell ref="A2:N2"/>
    <mergeCell ref="A1:N1"/>
    <mergeCell ref="K20:L20"/>
    <mergeCell ref="K19:L19"/>
    <mergeCell ref="K21:L2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BandungNB1</dc:creator>
  <cp:lastModifiedBy>AdviceBandung</cp:lastModifiedBy>
  <cp:lastPrinted>2020-01-06T07:11:04Z</cp:lastPrinted>
  <dcterms:created xsi:type="dcterms:W3CDTF">2019-04-01T05:42:58Z</dcterms:created>
  <dcterms:modified xsi:type="dcterms:W3CDTF">2020-01-23T06:49:28Z</dcterms:modified>
</cp:coreProperties>
</file>